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<sst xmlns="http://schemas.openxmlformats.org/spreadsheetml/2006/main" count="301" uniqueCount="110">
  <si>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</si>
  <si>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</si>
  <si>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</si>
  <si>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</si>
  <si>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</si>
  <si>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</si>
  <si>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</si>
  <si>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</si>
  <si>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</si>
  <si>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</si>
  <si>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</si>
  <si>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</si>
  <si>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</si>
  <si>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</si>
  <si>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</si>
  <si>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</si>
  <si>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</si>
  <si>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</si>
  <si>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</si>
  <si>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</si>
  <si>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</si>
  <si>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</si>
  <si>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</si>
  <si>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</si>
  <si>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</si>
  <si>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</si>
  <si>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</si>
  <si>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</si>
  <si>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</si>
  <si>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</si>
  <si>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</si>
  <si>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</si>
  <si>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</si>
  <si>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</si>
  <si>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</si>
  <si>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</si>
  <si>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</si>
  <si>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</si>
  <si>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</si>
  <si>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</si>
  <si>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</si>
  <si>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</si>
  <si>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</si>
  <si>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</si>
  <si>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</si>
  <si>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</si>
  <si>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</si>
  <si>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</si>
  <si>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</si>
  <si>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</si>
  <si>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</si>
  <si>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</si>
  <si>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</si>
  <si>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</si>
  <si>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</si>
  <si>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</si>
  <si>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</si>
  <si>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</si>
  <si>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</si>
  <si>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</si>
  <si>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</si>
  <si>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</si>
  <si>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</si>
  <si>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</si>
  <si>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</si>
  <si>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</si>
  <si>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</si>
  <si>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</si>
  <si>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</si>
  <si>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</si>
  <si>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</si>
  <si>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</si>
  <si>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</si>
  <si>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</si>
  <si>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</si>
  <si>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</si>
  <si>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</si>
  <si>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</si>
  <si>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</si>
  <si>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</si>
  <si>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</si>
  <si>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</si>
  <si>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</si>
  <si>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</si>
  <si>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</si>
  <si>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</si>
  <si>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</si>
  <si>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</si>
  <si>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</si>
  <si>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</si>
  <si>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</si>
  <si>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</si>
  <si>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</si>
  <si>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</si>
  <si>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</si>
  <si>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</si>
  <si>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</si>
  <si>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</si>
  <si>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</si>
  <si>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</si>
  <si>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</si>
  <si>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</si>
  <si>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</si>
  <si>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</si>
  <si>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>план на січень-серпень  2015р.</t>
  </si>
  <si>
    <t>Зміни до  шомісячного розпису доходів станом на 07.08.2015р. :</t>
  </si>
  <si>
    <t xml:space="preserve">станом на 12.08.2015 р. </t>
  </si>
  <si>
    <r>
      <t xml:space="preserve">станом на 12.08.2015р.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</si>
  <si>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12.08.2015р.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</si>
  <si>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12.08.2015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</si>
</sst>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600677"/>
        <c:axId val="60188366"/>
      </c:lineChart>
      <c:catAx>
        <c:axId val="216006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88366"/>
        <c:crosses val="autoZero"/>
        <c:auto val="0"/>
        <c:lblOffset val="100"/>
        <c:tickLblSkip val="1"/>
        <c:noMultiLvlLbl val="0"/>
      </c:catAx>
      <c:valAx>
        <c:axId val="6018836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006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592.98</c:v>
                </c:pt>
              </c:numCache>
            </c:numRef>
          </c:val>
        </c:ser>
        <c:axId val="13846159"/>
        <c:axId val="57506568"/>
      </c:bar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06568"/>
        <c:crosses val="autoZero"/>
        <c:auto val="1"/>
        <c:lblOffset val="100"/>
        <c:tickLblSkip val="1"/>
        <c:noMultiLvlLbl val="0"/>
      </c:catAx>
      <c:valAx>
        <c:axId val="5750656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46159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1036.7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1818.64</c:v>
                </c:pt>
              </c:numCache>
            </c:numRef>
          </c:val>
        </c:ser>
        <c:axId val="47797065"/>
        <c:axId val="27520402"/>
      </c:bar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20402"/>
        <c:crosses val="autoZero"/>
        <c:auto val="1"/>
        <c:lblOffset val="100"/>
        <c:tickLblSkip val="1"/>
        <c:noMultiLvlLbl val="0"/>
      </c:catAx>
      <c:valAx>
        <c:axId val="27520402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97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>
                <c:ptCount val="1"/>
                <c:pt idx="0">
                  <c:v>4733.44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>
                <c:ptCount val="1"/>
                <c:pt idx="0">
                  <c:v>3579.75</c:v>
                </c:pt>
              </c:numCache>
            </c:numRef>
          </c:val>
        </c:ser>
        <c:axId val="46357027"/>
        <c:axId val="14560060"/>
      </c:bar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60060"/>
        <c:crossesAt val="0"/>
        <c:auto val="1"/>
        <c:lblOffset val="100"/>
        <c:tickLblSkip val="1"/>
        <c:noMultiLvlLbl val="0"/>
      </c:catAx>
      <c:valAx>
        <c:axId val="14560060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57027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24383"/>
        <c:axId val="43419448"/>
      </c:lineChart>
      <c:catAx>
        <c:axId val="48243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19448"/>
        <c:crosses val="autoZero"/>
        <c:auto val="0"/>
        <c:lblOffset val="100"/>
        <c:tickLblSkip val="1"/>
        <c:noMultiLvlLbl val="0"/>
      </c:catAx>
      <c:valAx>
        <c:axId val="4341944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243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5230713"/>
        <c:axId val="27314370"/>
      </c:lineChart>
      <c:catAx>
        <c:axId val="552307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14370"/>
        <c:crosses val="autoZero"/>
        <c:auto val="0"/>
        <c:lblOffset val="100"/>
        <c:tickLblSkip val="1"/>
        <c:noMultiLvlLbl val="0"/>
      </c:catAx>
      <c:valAx>
        <c:axId val="2731437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2307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4502739"/>
        <c:axId val="64980332"/>
      </c:lineChart>
      <c:catAx>
        <c:axId val="445027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80332"/>
        <c:crosses val="autoZero"/>
        <c:auto val="0"/>
        <c:lblOffset val="100"/>
        <c:tickLblSkip val="1"/>
        <c:noMultiLvlLbl val="0"/>
      </c:catAx>
      <c:valAx>
        <c:axId val="6498033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50273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7952077"/>
        <c:axId val="28915510"/>
      </c:lineChart>
      <c:catAx>
        <c:axId val="479520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15510"/>
        <c:crosses val="autoZero"/>
        <c:auto val="0"/>
        <c:lblOffset val="100"/>
        <c:tickLblSkip val="1"/>
        <c:noMultiLvlLbl val="0"/>
      </c:catAx>
      <c:valAx>
        <c:axId val="2891551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520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912999"/>
        <c:axId val="60454944"/>
      </c:lineChart>
      <c:catAx>
        <c:axId val="589129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54944"/>
        <c:crosses val="autoZero"/>
        <c:auto val="0"/>
        <c:lblOffset val="100"/>
        <c:tickLblSkip val="1"/>
        <c:noMultiLvlLbl val="0"/>
      </c:catAx>
      <c:valAx>
        <c:axId val="60454944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9129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7223585"/>
        <c:axId val="65012266"/>
      </c:lineChart>
      <c:catAx>
        <c:axId val="72235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12266"/>
        <c:crosses val="autoZero"/>
        <c:auto val="0"/>
        <c:lblOffset val="100"/>
        <c:tickLblSkip val="1"/>
        <c:noMultiLvlLbl val="0"/>
      </c:catAx>
      <c:valAx>
        <c:axId val="6501226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235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серпень!$L$4:$L$10</c:f>
              <c:numCache>
                <c:ptCount val="7"/>
                <c:pt idx="0">
                  <c:v>1621.4</c:v>
                </c:pt>
                <c:pt idx="1">
                  <c:v>2811</c:v>
                </c:pt>
                <c:pt idx="2">
                  <c:v>2867.63</c:v>
                </c:pt>
                <c:pt idx="3">
                  <c:v>3051.44</c:v>
                </c:pt>
                <c:pt idx="4">
                  <c:v>5687.5</c:v>
                </c:pt>
                <c:pt idx="5">
                  <c:v>1816</c:v>
                </c:pt>
                <c:pt idx="6">
                  <c:v>1938.6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2827.652857142857</c:v>
                </c:pt>
                <c:pt idx="1">
                  <c:v>2827.7</c:v>
                </c:pt>
                <c:pt idx="2">
                  <c:v>2827.7</c:v>
                </c:pt>
                <c:pt idx="3">
                  <c:v>2827.7</c:v>
                </c:pt>
                <c:pt idx="4">
                  <c:v>2827.7</c:v>
                </c:pt>
                <c:pt idx="5">
                  <c:v>2827.7</c:v>
                </c:pt>
                <c:pt idx="6">
                  <c:v>2827.7</c:v>
                </c:pt>
                <c:pt idx="7">
                  <c:v>2827.7</c:v>
                </c:pt>
                <c:pt idx="8">
                  <c:v>2827.7</c:v>
                </c:pt>
                <c:pt idx="9">
                  <c:v>2827.7</c:v>
                </c:pt>
                <c:pt idx="10">
                  <c:v>2827.7</c:v>
                </c:pt>
                <c:pt idx="11">
                  <c:v>2827.7</c:v>
                </c:pt>
                <c:pt idx="12">
                  <c:v>2827.7</c:v>
                </c:pt>
                <c:pt idx="13">
                  <c:v>2827.7</c:v>
                </c:pt>
                <c:pt idx="14">
                  <c:v>2827.7</c:v>
                </c:pt>
                <c:pt idx="15">
                  <c:v>2827.7</c:v>
                </c:pt>
                <c:pt idx="16">
                  <c:v>2827.7</c:v>
                </c:pt>
                <c:pt idx="17">
                  <c:v>2827.7</c:v>
                </c:pt>
                <c:pt idx="18">
                  <c:v>2827.7</c:v>
                </c:pt>
                <c:pt idx="19">
                  <c:v>2827.7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1620</c:v>
                </c:pt>
                <c:pt idx="1">
                  <c:v>2700</c:v>
                </c:pt>
                <c:pt idx="2">
                  <c:v>2000</c:v>
                </c:pt>
                <c:pt idx="3">
                  <c:v>3400</c:v>
                </c:pt>
                <c:pt idx="4">
                  <c:v>4800</c:v>
                </c:pt>
                <c:pt idx="5">
                  <c:v>1270</c:v>
                </c:pt>
                <c:pt idx="6">
                  <c:v>1560</c:v>
                </c:pt>
                <c:pt idx="7">
                  <c:v>1750</c:v>
                </c:pt>
                <c:pt idx="8">
                  <c:v>2700</c:v>
                </c:pt>
                <c:pt idx="9">
                  <c:v>4500</c:v>
                </c:pt>
                <c:pt idx="10">
                  <c:v>2300</c:v>
                </c:pt>
                <c:pt idx="11">
                  <c:v>2200</c:v>
                </c:pt>
                <c:pt idx="12">
                  <c:v>2500</c:v>
                </c:pt>
                <c:pt idx="13">
                  <c:v>3700</c:v>
                </c:pt>
                <c:pt idx="14">
                  <c:v>4600</c:v>
                </c:pt>
                <c:pt idx="15">
                  <c:v>3500</c:v>
                </c:pt>
                <c:pt idx="16">
                  <c:v>2500</c:v>
                </c:pt>
                <c:pt idx="17">
                  <c:v>3100</c:v>
                </c:pt>
                <c:pt idx="18">
                  <c:v>7500</c:v>
                </c:pt>
                <c:pt idx="19">
                  <c:v>3139.2</c:v>
                </c:pt>
              </c:numCache>
            </c:numRef>
          </c:val>
          <c:smooth val="1"/>
        </c:ser>
        <c:marker val="1"/>
        <c:axId val="48239483"/>
        <c:axId val="31502164"/>
      </c:lineChart>
      <c:catAx>
        <c:axId val="482394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02164"/>
        <c:crosses val="autoZero"/>
        <c:auto val="0"/>
        <c:lblOffset val="100"/>
        <c:tickLblSkip val="1"/>
        <c:noMultiLvlLbl val="0"/>
      </c:catAx>
      <c:valAx>
        <c:axId val="31502164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2394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12.08.2015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Екологічний податок</c:v>
                </c:pt>
                <c:pt idx="4">
                  <c:v>Акцизний податок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222524.65</c:v>
                </c:pt>
                <c:pt idx="1">
                  <c:v>67079</c:v>
                </c:pt>
                <c:pt idx="2">
                  <c:v>63476.5</c:v>
                </c:pt>
                <c:pt idx="3">
                  <c:v>5752.1</c:v>
                </c:pt>
                <c:pt idx="4">
                  <c:v>43922.75</c:v>
                </c:pt>
                <c:pt idx="5">
                  <c:v>4620</c:v>
                </c:pt>
                <c:pt idx="6">
                  <c:v>1950</c:v>
                </c:pt>
                <c:pt idx="7">
                  <c:v>23858.49999999994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Екологічний податок</c:v>
                </c:pt>
                <c:pt idx="4">
                  <c:v>Акцизний податок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214719.06</c:v>
                </c:pt>
                <c:pt idx="1">
                  <c:v>59825.3</c:v>
                </c:pt>
                <c:pt idx="2">
                  <c:v>60581.51</c:v>
                </c:pt>
                <c:pt idx="3">
                  <c:v>4030.51</c:v>
                </c:pt>
                <c:pt idx="4">
                  <c:v>37284.05</c:v>
                </c:pt>
                <c:pt idx="5">
                  <c:v>5864.85</c:v>
                </c:pt>
                <c:pt idx="6">
                  <c:v>1705.7</c:v>
                </c:pt>
                <c:pt idx="7">
                  <c:v>21395.179999999982</c:v>
                </c:pt>
              </c:numCache>
            </c:numRef>
          </c:val>
          <c:shape val="box"/>
        </c:ser>
        <c:shape val="box"/>
        <c:axId val="15084021"/>
        <c:axId val="1538462"/>
      </c:bar3DChart>
      <c:catAx>
        <c:axId val="1508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538462"/>
        <c:crosses val="autoZero"/>
        <c:auto val="1"/>
        <c:lblOffset val="100"/>
        <c:tickLblSkip val="1"/>
        <c:noMultiLvlLbl val="0"/>
      </c:catAx>
      <c:valAx>
        <c:axId val="1538462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84021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січень-серпень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433 183,5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405 406,2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-78030,9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серпень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97 825,1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-27 777,3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0">
        <row r="9">
          <cell r="E9">
            <v>222524.65</v>
          </cell>
          <cell r="F9">
            <v>214719.06</v>
          </cell>
        </row>
        <row r="19">
          <cell r="E19">
            <v>43922.75</v>
          </cell>
          <cell r="F19">
            <v>37284.05</v>
          </cell>
        </row>
        <row r="24">
          <cell r="E24">
            <v>67079</v>
          </cell>
          <cell r="F24">
            <v>59825.3</v>
          </cell>
        </row>
        <row r="27">
          <cell r="E27">
            <v>63476.5</v>
          </cell>
          <cell r="F27">
            <v>60581.51</v>
          </cell>
        </row>
        <row r="32">
          <cell r="E32">
            <v>5752.1</v>
          </cell>
          <cell r="F32">
            <v>4030.51</v>
          </cell>
        </row>
        <row r="41">
          <cell r="E41">
            <v>4620</v>
          </cell>
          <cell r="F41">
            <v>5864.85</v>
          </cell>
        </row>
        <row r="55">
          <cell r="E55">
            <v>433183.49999999994</v>
          </cell>
          <cell r="F55">
            <v>405406.16</v>
          </cell>
        </row>
        <row r="64">
          <cell r="E64">
            <v>1000</v>
          </cell>
          <cell r="F64">
            <v>592.98</v>
          </cell>
        </row>
        <row r="65">
          <cell r="E65">
            <v>4733.44</v>
          </cell>
          <cell r="F65">
            <v>3579.75</v>
          </cell>
        </row>
        <row r="66">
          <cell r="E66">
            <v>1036.7</v>
          </cell>
          <cell r="F66">
            <v>1818.64</v>
          </cell>
        </row>
        <row r="81">
          <cell r="I81">
            <v>8909.73221</v>
          </cell>
        </row>
        <row r="82">
          <cell r="I82">
            <v>0</v>
          </cell>
        </row>
        <row r="83">
          <cell r="D83">
            <v>22001.161210000002</v>
          </cell>
          <cell r="I83">
            <v>13091.429</v>
          </cell>
        </row>
      </sheetData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4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6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8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5">
        <row r="6">
          <cell r="K6">
            <v>135132318.17000002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105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84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87</v>
      </c>
      <c r="Q1" s="109"/>
      <c r="R1" s="109"/>
      <c r="S1" s="109"/>
      <c r="T1" s="109"/>
      <c r="U1" s="110"/>
    </row>
    <row r="2" spans="1:21" ht="16.5" thickBot="1">
      <c r="A2" s="111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92</v>
      </c>
      <c r="Q1" s="109"/>
      <c r="R1" s="109"/>
      <c r="S1" s="109"/>
      <c r="T1" s="109"/>
      <c r="U1" s="110"/>
    </row>
    <row r="2" spans="1:21" ht="16.5" thickBot="1">
      <c r="A2" s="111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8">
        <f>SUM(S4:S23)</f>
        <v>3437</v>
      </c>
      <c r="T24" s="139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42186</v>
      </c>
      <c r="Q29" s="120">
        <f>'[1]червень'!$D$83</f>
        <v>152943.93305000002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42186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2" sqref="Q32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98</v>
      </c>
      <c r="Q1" s="109"/>
      <c r="R1" s="109"/>
      <c r="S1" s="109"/>
      <c r="T1" s="109"/>
      <c r="U1" s="110"/>
    </row>
    <row r="2" spans="1:21" ht="16.5" thickBot="1">
      <c r="A2" s="111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97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2">
        <v>0</v>
      </c>
      <c r="T18" s="133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2">
        <v>0</v>
      </c>
      <c r="T20" s="133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2">
        <v>0</v>
      </c>
      <c r="T22" s="133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2">
        <v>0</v>
      </c>
      <c r="T23" s="133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2">
        <v>0</v>
      </c>
      <c r="T24" s="133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2">
        <v>0</v>
      </c>
      <c r="T25" s="133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2">
        <v>18786615.38</v>
      </c>
      <c r="T26" s="133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8">
        <f>SUM(S4:S26)</f>
        <v>18786615.38</v>
      </c>
      <c r="T27" s="139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8" t="s">
        <v>37</v>
      </c>
      <c r="Q30" s="118"/>
      <c r="R30" s="118"/>
      <c r="S30" s="11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6">
        <v>42217</v>
      </c>
      <c r="Q32" s="120">
        <f>'[1]липень'!$D$83</f>
        <v>24842.96012</v>
      </c>
      <c r="R32" s="120"/>
      <c r="S32" s="120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7"/>
      <c r="Q33" s="120"/>
      <c r="R33" s="120"/>
      <c r="S33" s="120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4" t="s">
        <v>72</v>
      </c>
      <c r="R35" s="125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3" t="s">
        <v>49</v>
      </c>
      <c r="R36" s="123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8" t="s">
        <v>32</v>
      </c>
      <c r="Q40" s="118"/>
      <c r="R40" s="118"/>
      <c r="S40" s="118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7" t="s">
        <v>33</v>
      </c>
      <c r="Q41" s="127"/>
      <c r="R41" s="127"/>
      <c r="S41" s="127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6">
        <v>42217</v>
      </c>
      <c r="Q42" s="126">
        <f>'[3]залишки  (2)'!$K$6</f>
        <v>135132318.17000002</v>
      </c>
      <c r="R42" s="126"/>
      <c r="S42" s="12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7"/>
      <c r="Q43" s="126"/>
      <c r="R43" s="126"/>
      <c r="S43" s="12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101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103</v>
      </c>
      <c r="Q1" s="109"/>
      <c r="R1" s="109"/>
      <c r="S1" s="109"/>
      <c r="T1" s="109"/>
      <c r="U1" s="110"/>
    </row>
    <row r="2" spans="1:21" ht="16.5" thickBot="1">
      <c r="A2" s="111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102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AVERAGE(L4:L10)</f>
        <v>2827.652857142857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2827.7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2827.7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2827.7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2827.7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2827.7</v>
      </c>
      <c r="P9" s="46">
        <v>0</v>
      </c>
      <c r="Q9" s="46">
        <v>0</v>
      </c>
      <c r="R9" s="46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3.7</v>
      </c>
      <c r="K10" s="41">
        <f t="shared" si="0"/>
        <v>154.39999999999992</v>
      </c>
      <c r="L10" s="41">
        <v>1938.6</v>
      </c>
      <c r="M10" s="55">
        <v>1560</v>
      </c>
      <c r="N10" s="4">
        <f t="shared" si="1"/>
        <v>1.2426923076923075</v>
      </c>
      <c r="O10" s="2">
        <v>2827.7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42228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1750</v>
      </c>
      <c r="N11" s="4">
        <f t="shared" si="1"/>
        <v>0</v>
      </c>
      <c r="O11" s="2">
        <v>2827.7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42229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2700</v>
      </c>
      <c r="N12" s="4">
        <f t="shared" si="1"/>
        <v>0</v>
      </c>
      <c r="O12" s="2">
        <v>2827.7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42230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4500</v>
      </c>
      <c r="N13" s="4">
        <f t="shared" si="1"/>
        <v>0</v>
      </c>
      <c r="O13" s="2">
        <v>2827.7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42233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2300</v>
      </c>
      <c r="N14" s="4">
        <f t="shared" si="1"/>
        <v>0</v>
      </c>
      <c r="O14" s="2">
        <v>2827.7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42234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2200</v>
      </c>
      <c r="N15" s="4">
        <f t="shared" si="1"/>
        <v>0</v>
      </c>
      <c r="O15" s="2">
        <v>2827.7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42235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2500</v>
      </c>
      <c r="N16" s="4">
        <f>L16/M16</f>
        <v>0</v>
      </c>
      <c r="O16" s="2">
        <v>2827.7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42236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3700</v>
      </c>
      <c r="N17" s="4">
        <f t="shared" si="1"/>
        <v>0</v>
      </c>
      <c r="O17" s="2">
        <v>2827.7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42237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2827.7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42241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2827.7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42242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2827.7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42243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3100</v>
      </c>
      <c r="N21" s="4">
        <f t="shared" si="1"/>
        <v>0</v>
      </c>
      <c r="O21" s="2">
        <v>2827.7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42244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7500</v>
      </c>
      <c r="N22" s="4">
        <f t="shared" si="1"/>
        <v>0</v>
      </c>
      <c r="O22" s="2">
        <v>2827.7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42247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3139.2</v>
      </c>
      <c r="N23" s="4">
        <f t="shared" si="1"/>
        <v>0</v>
      </c>
      <c r="O23" s="2">
        <v>2827.7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11284.599999999999</v>
      </c>
      <c r="C24" s="99">
        <f t="shared" si="3"/>
        <v>159.4</v>
      </c>
      <c r="D24" s="99">
        <f t="shared" si="3"/>
        <v>85.14999999999999</v>
      </c>
      <c r="E24" s="99">
        <f t="shared" si="3"/>
        <v>1187.15</v>
      </c>
      <c r="F24" s="99">
        <f t="shared" si="3"/>
        <v>5003</v>
      </c>
      <c r="G24" s="99">
        <f t="shared" si="3"/>
        <v>1.4500000000000002</v>
      </c>
      <c r="H24" s="99">
        <f t="shared" si="3"/>
        <v>192.05</v>
      </c>
      <c r="I24" s="100">
        <f t="shared" si="3"/>
        <v>723.1</v>
      </c>
      <c r="J24" s="100">
        <f t="shared" si="3"/>
        <v>123.95</v>
      </c>
      <c r="K24" s="42">
        <f t="shared" si="3"/>
        <v>1033.7200000000012</v>
      </c>
      <c r="L24" s="42">
        <f t="shared" si="3"/>
        <v>19793.57</v>
      </c>
      <c r="M24" s="42">
        <f t="shared" si="3"/>
        <v>61339.2</v>
      </c>
      <c r="N24" s="14">
        <f t="shared" si="1"/>
        <v>0.3226903839632731</v>
      </c>
      <c r="O24" s="2"/>
      <c r="P24" s="89">
        <f>SUM(P4:P23)</f>
        <v>0</v>
      </c>
      <c r="Q24" s="89">
        <f>SUM(Q4:Q23)</f>
        <v>0</v>
      </c>
      <c r="R24" s="89">
        <f>SUM(R4:R23)</f>
        <v>0</v>
      </c>
      <c r="S24" s="138">
        <f>SUM(S4:S23)</f>
        <v>0</v>
      </c>
      <c r="T24" s="139"/>
      <c r="U24" s="89">
        <f>P24+Q24+S24+R24+T24</f>
        <v>0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42228</v>
      </c>
      <c r="Q29" s="120">
        <f>'[1]серпень'!$D$83</f>
        <v>22001.161210000002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'[1]серпень'!$I$83</f>
        <v>13091.429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f>'[1]серпень'!$I$82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'[1]серпень'!$I$81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42228</v>
      </c>
      <c r="Q39" s="126">
        <f>'[3]залишки  (2)'!$K$6</f>
        <v>135132318.17000002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J51" sqref="J51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108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109</v>
      </c>
      <c r="P28" s="152"/>
    </row>
    <row r="29" spans="1:16" ht="45">
      <c r="A29" s="145"/>
      <c r="B29" s="71" t="s">
        <v>104</v>
      </c>
      <c r="C29" s="27" t="s">
        <v>25</v>
      </c>
      <c r="D29" s="71" t="str">
        <f>B29</f>
        <v>план на січень-серпень  2015р.</v>
      </c>
      <c r="E29" s="27" t="str">
        <f>C29</f>
        <v>факт</v>
      </c>
      <c r="F29" s="70" t="str">
        <f>B29</f>
        <v>план на січень-серпень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січень-серпень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серпень!Q39</f>
        <v>135132318.17000002</v>
      </c>
      <c r="B30" s="72">
        <f>'[1]серпень'!$E$65</f>
        <v>4733.44</v>
      </c>
      <c r="C30" s="72">
        <f>'[1]серпень'!$F$65</f>
        <v>3579.75</v>
      </c>
      <c r="D30" s="72">
        <f>'[1]серпень'!$E$64</f>
        <v>1000</v>
      </c>
      <c r="E30" s="72">
        <f>'[1]серпень'!$F$64</f>
        <v>592.98</v>
      </c>
      <c r="F30" s="72">
        <f>'[1]серпень'!$E$66</f>
        <v>1036.7</v>
      </c>
      <c r="G30" s="72">
        <f>'[1]серпень'!$F$66</f>
        <v>1818.64</v>
      </c>
      <c r="H30" s="72"/>
      <c r="I30" s="72"/>
      <c r="J30" s="72"/>
      <c r="K30" s="72"/>
      <c r="L30" s="92">
        <f>H30+F30+D30+J30+B30</f>
        <v>6770.139999999999</v>
      </c>
      <c r="M30" s="73">
        <f>C30+E30+G30</f>
        <v>5991.37</v>
      </c>
      <c r="N30" s="74">
        <f>M30-L30</f>
        <v>-778.7699999999995</v>
      </c>
      <c r="O30" s="153">
        <f>серпень!Q29</f>
        <v>22001.161210000002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13091.429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серпень!S33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серпень!S32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f>'[1]серпень'!$E$9</f>
        <v>222524.65</v>
      </c>
      <c r="C47" s="39">
        <f>'[1]серпень'!$F$9</f>
        <v>214719.06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f>'[1]серпень'!$E$24</f>
        <v>67079</v>
      </c>
      <c r="C48" s="17">
        <f>'[1]серпень'!$F$24</f>
        <v>59825.3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f>'[1]серпень'!$E$27</f>
        <v>63476.5</v>
      </c>
      <c r="C49" s="16">
        <f>'[1]серпень'!$F$27</f>
        <v>60581.51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f>'[1]серпень'!$E$32</f>
        <v>5752.1</v>
      </c>
      <c r="C50" s="16">
        <f>'[1]серпень'!$F$32</f>
        <v>4030.51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f>'[1]серпень'!$E$19</f>
        <v>43922.75</v>
      </c>
      <c r="C51" s="16">
        <f>'[1]серпень'!$F$19</f>
        <v>37284.05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f>'[1]серпень'!$E$41</f>
        <v>4620</v>
      </c>
      <c r="C52" s="16">
        <f>'[1]серпень'!$F$41</f>
        <v>5864.85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1950</v>
      </c>
      <c r="C53" s="16">
        <v>1705.7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f>B55-B47-B48-B49-B50-B51-B52-B53</f>
        <v>23858.49999999994</v>
      </c>
      <c r="C54" s="16">
        <f>C55-C47-C48-C49-C50-C51-C52-C53</f>
        <v>21395.179999999982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f>'[1]серпень'!$E$55</f>
        <v>433183.49999999994</v>
      </c>
      <c r="C55" s="11">
        <f>'[1]серпень'!$F$55</f>
        <v>405406.16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2015-07-16T12:07:00Z</cp:lastPrinted>
  <dcterms:created xsi:type="dcterms:W3CDTF">2006-11-30T08:16:02Z</dcterms:created>
  <dcterms:modified xsi:type="dcterms:W3CDTF">2015-08-12T07:26:25Z</dcterms:modified>
  <cp:category/>
  <cp:version/>
  <cp:contentType/>
  <cp:contentStatus/>
</cp:coreProperties>
</file>